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ba87895b1b18a014/Documents/Orion/Awards/2022/"/>
    </mc:Choice>
  </mc:AlternateContent>
  <xr:revisionPtr revIDLastSave="117" documentId="11_6FBBB6152DCD7EC62764ACEB1C37FDA1B9A4C0C1" xr6:coauthVersionLast="47" xr6:coauthVersionMax="47" xr10:uidLastSave="{BFF8522A-846E-401C-A1E6-3D6197075F8E}"/>
  <workbookProtection lockStructure="1"/>
  <bookViews>
    <workbookView xWindow="-96" yWindow="-96" windowWidth="23232" windowHeight="12432" xr2:uid="{00000000-000D-0000-FFFF-FFFF00000000}"/>
  </bookViews>
  <sheets>
    <sheet name="Gold Star" sheetId="1" r:id="rId1"/>
    <sheet name="Responses" sheetId="2" state="hidden" r:id="rId2"/>
  </sheets>
  <definedNames>
    <definedName name="AwardYear">2022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C14" i="1"/>
  <c r="I13" i="1"/>
  <c r="I10" i="1"/>
  <c r="I4" i="1"/>
  <c r="I15" i="1"/>
  <c r="I33" i="1"/>
  <c r="I16" i="1"/>
  <c r="I7" i="1"/>
  <c r="C33" i="1"/>
  <c r="C17" i="1"/>
  <c r="C9" i="1"/>
  <c r="C15" i="1"/>
  <c r="C4" i="1"/>
  <c r="A1" i="1"/>
  <c r="I41" i="1" l="1"/>
  <c r="H42" i="1" s="1"/>
</calcChain>
</file>

<file path=xl/sharedStrings.xml><?xml version="1.0" encoding="utf-8"?>
<sst xmlns="http://schemas.openxmlformats.org/spreadsheetml/2006/main" count="52" uniqueCount="46">
  <si>
    <t>Choose One:</t>
  </si>
  <si>
    <t>No</t>
  </si>
  <si>
    <t>Pack</t>
  </si>
  <si>
    <t>Yes</t>
  </si>
  <si>
    <t>Troop</t>
  </si>
  <si>
    <t>Team</t>
  </si>
  <si>
    <t>Crew</t>
  </si>
  <si>
    <t>Ship</t>
  </si>
  <si>
    <t>Post</t>
  </si>
  <si>
    <t>Unit Type</t>
  </si>
  <si>
    <t>Unit Type:</t>
  </si>
  <si>
    <t>Unit #:</t>
  </si>
  <si>
    <t>Criteria</t>
  </si>
  <si>
    <t>Input</t>
  </si>
  <si>
    <t>Points</t>
  </si>
  <si>
    <t>Orion Roundtable attendance</t>
  </si>
  <si>
    <t>Enter number of Roundtables attended by at least one Leader in your Unit</t>
  </si>
  <si>
    <t>a</t>
  </si>
  <si>
    <t>b</t>
  </si>
  <si>
    <t>Unit participation in Council Fundraisers</t>
  </si>
  <si>
    <t>Orion District staffing</t>
  </si>
  <si>
    <t xml:space="preserve">in a district event, participates in District Committee, or on the </t>
  </si>
  <si>
    <t>Commissioner Staff. (participating at the Unit level in a District Event</t>
  </si>
  <si>
    <t>does not qualify).</t>
  </si>
  <si>
    <t>Leader/Youth Name</t>
  </si>
  <si>
    <t>Event/Position</t>
  </si>
  <si>
    <t>c</t>
  </si>
  <si>
    <t>d</t>
  </si>
  <si>
    <t>e</t>
  </si>
  <si>
    <t>f</t>
  </si>
  <si>
    <t>g</t>
  </si>
  <si>
    <t>h</t>
  </si>
  <si>
    <t>i</t>
  </si>
  <si>
    <t>j</t>
  </si>
  <si>
    <t>Enter actual score computed on JTE form, provide a copy of your JTE.</t>
  </si>
  <si>
    <t>List events - do not count Day Camp (covered in JTE) (2.5 pts each)</t>
  </si>
  <si>
    <t>List Person and Event/Position below. (1 pt each up to 10)</t>
  </si>
  <si>
    <t>Coupon Book Sales</t>
  </si>
  <si>
    <t>Popcorn Sales</t>
  </si>
  <si>
    <t>Scout Fair Attendance</t>
  </si>
  <si>
    <t>Scout Fair Booth</t>
  </si>
  <si>
    <t>Family FOS</t>
  </si>
  <si>
    <t>TOTAL POINTS - Minimum 120 for Gold Star, Top Score earns Platinum Star</t>
  </si>
  <si>
    <t>(JTE score will be divided by 10 - 200 pts max)</t>
  </si>
  <si>
    <t>Spring of Service Projects</t>
  </si>
  <si>
    <t>(1 pt per project, 5 pts max)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</si>
</sst>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0" fillId="2" borderId="0" xfId="0" applyFill="1"/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0" fontId="0" fillId="2" borderId="4" xfId="0" applyFill="1" applyBorder="1"/>
    <xf numFmtId="0" fontId="0" fillId="2" borderId="7" xfId="0" applyFill="1" applyBorder="1" applyAlignment="1">
      <alignment horizontal="right"/>
    </xf>
    <xf numFmtId="0" fontId="1" fillId="2" borderId="1" xfId="0" applyFont="1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5" xfId="0" applyFill="1" applyBorder="1"/>
    <xf numFmtId="0" fontId="0" fillId="2" borderId="8" xfId="0" applyFill="1" applyBorder="1" applyAlignment="1">
      <alignment horizontal="right"/>
    </xf>
    <xf numFmtId="0" fontId="3" fillId="2" borderId="0" xfId="0" applyFont="1" applyFill="1" applyBorder="1"/>
    <xf numFmtId="0" fontId="0" fillId="2" borderId="0" xfId="0" applyFill="1" applyBorder="1"/>
    <xf numFmtId="0" fontId="0" fillId="2" borderId="9" xfId="0" applyFill="1" applyBorder="1"/>
    <xf numFmtId="0" fontId="0" fillId="2" borderId="6" xfId="0" applyFill="1" applyBorder="1"/>
    <xf numFmtId="0" fontId="0" fillId="2" borderId="10" xfId="0" applyFill="1" applyBorder="1" applyAlignment="1">
      <alignment horizontal="right"/>
    </xf>
    <xf numFmtId="0" fontId="0" fillId="2" borderId="11" xfId="0" applyFill="1" applyBorder="1"/>
    <xf numFmtId="0" fontId="0" fillId="2" borderId="12" xfId="0" applyFill="1" applyBorder="1"/>
    <xf numFmtId="0" fontId="0" fillId="2" borderId="4" xfId="0" applyFill="1" applyBorder="1" applyAlignment="1"/>
    <xf numFmtId="0" fontId="0" fillId="2" borderId="3" xfId="0" applyFill="1" applyBorder="1"/>
    <xf numFmtId="0" fontId="0" fillId="2" borderId="13" xfId="0" applyFill="1" applyBorder="1" applyAlignment="1">
      <alignment horizontal="right"/>
    </xf>
    <xf numFmtId="0" fontId="1" fillId="2" borderId="14" xfId="0" applyFont="1" applyFill="1" applyBorder="1"/>
    <xf numFmtId="0" fontId="0" fillId="2" borderId="15" xfId="0" applyFill="1" applyBorder="1"/>
    <xf numFmtId="164" fontId="0" fillId="2" borderId="3" xfId="0" applyNumberFormat="1" applyFill="1" applyBorder="1" applyAlignment="1">
      <alignment vertical="center"/>
    </xf>
    <xf numFmtId="0" fontId="0" fillId="2" borderId="16" xfId="0" applyFill="1" applyBorder="1" applyAlignment="1">
      <alignment horizontal="right"/>
    </xf>
    <xf numFmtId="0" fontId="0" fillId="2" borderId="17" xfId="0" applyFill="1" applyBorder="1" applyAlignment="1">
      <alignment horizontal="right"/>
    </xf>
    <xf numFmtId="0" fontId="0" fillId="2" borderId="18" xfId="0" applyFill="1" applyBorder="1" applyAlignment="1">
      <alignment horizontal="right"/>
    </xf>
    <xf numFmtId="0" fontId="1" fillId="2" borderId="13" xfId="0" applyFont="1" applyFill="1" applyBorder="1"/>
    <xf numFmtId="1" fontId="0" fillId="3" borderId="4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/>
    <xf numFmtId="0" fontId="0" fillId="2" borderId="3" xfId="0" applyFill="1" applyBorder="1" applyProtection="1"/>
    <xf numFmtId="0" fontId="0" fillId="2" borderId="0" xfId="0" applyFill="1" applyProtection="1"/>
    <xf numFmtId="0" fontId="4" fillId="2" borderId="0" xfId="0" applyFont="1" applyFill="1" applyAlignment="1">
      <alignment horizontal="center"/>
    </xf>
    <xf numFmtId="1" fontId="0" fillId="3" borderId="4" xfId="0" applyNumberFormat="1" applyFill="1" applyBorder="1" applyAlignment="1" applyProtection="1">
      <alignment vertical="center"/>
      <protection locked="0"/>
    </xf>
    <xf numFmtId="1" fontId="0" fillId="3" borderId="5" xfId="0" applyNumberFormat="1" applyFill="1" applyBorder="1" applyAlignment="1" applyProtection="1">
      <alignment vertical="center"/>
      <protection locked="0"/>
    </xf>
    <xf numFmtId="1" fontId="0" fillId="3" borderId="6" xfId="0" applyNumberFormat="1" applyFill="1" applyBorder="1" applyAlignment="1" applyProtection="1">
      <alignment vertical="center"/>
      <protection locked="0"/>
    </xf>
    <xf numFmtId="164" fontId="0" fillId="2" borderId="4" xfId="0" applyNumberFormat="1" applyFill="1" applyBorder="1" applyAlignment="1">
      <alignment vertical="center"/>
    </xf>
    <xf numFmtId="164" fontId="0" fillId="2" borderId="5" xfId="0" applyNumberFormat="1" applyFill="1" applyBorder="1" applyAlignment="1">
      <alignment vertical="center"/>
    </xf>
    <xf numFmtId="164" fontId="0" fillId="2" borderId="6" xfId="0" applyNumberFormat="1" applyFill="1" applyBorder="1" applyAlignment="1">
      <alignment vertical="center"/>
    </xf>
    <xf numFmtId="0" fontId="0" fillId="2" borderId="4" xfId="0" applyFill="1" applyBorder="1" applyAlignment="1"/>
    <xf numFmtId="0" fontId="0" fillId="2" borderId="5" xfId="0" applyFill="1" applyBorder="1" applyAlignment="1"/>
    <xf numFmtId="0" fontId="0" fillId="2" borderId="6" xfId="0" applyFill="1" applyBorder="1" applyAlignment="1"/>
    <xf numFmtId="0" fontId="1" fillId="2" borderId="14" xfId="0" applyFont="1" applyFill="1" applyBorder="1" applyAlignment="1">
      <alignment horizontal="center"/>
    </xf>
    <xf numFmtId="0" fontId="0" fillId="3" borderId="17" xfId="0" applyFill="1" applyBorder="1" applyAlignment="1" applyProtection="1">
      <protection locked="0"/>
    </xf>
    <xf numFmtId="0" fontId="0" fillId="3" borderId="18" xfId="0" applyFill="1" applyBorder="1" applyAlignment="1" applyProtection="1">
      <protection locked="0"/>
    </xf>
    <xf numFmtId="0" fontId="0" fillId="3" borderId="16" xfId="0" applyFill="1" applyBorder="1" applyAlignment="1" applyProtection="1">
      <protection locked="0"/>
    </xf>
    <xf numFmtId="0" fontId="0" fillId="2" borderId="0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164" fontId="0" fillId="2" borderId="4" xfId="0" applyNumberFormat="1" applyFill="1" applyBorder="1" applyAlignment="1">
      <alignment horizontal="right" vertical="center"/>
    </xf>
    <xf numFmtId="164" fontId="0" fillId="2" borderId="5" xfId="0" applyNumberFormat="1" applyFill="1" applyBorder="1" applyAlignment="1">
      <alignment horizontal="right" vertical="center"/>
    </xf>
    <xf numFmtId="164" fontId="0" fillId="2" borderId="6" xfId="0" applyNumberFormat="1" applyFill="1" applyBorder="1" applyAlignment="1">
      <alignment horizontal="right" vertical="center"/>
    </xf>
    <xf numFmtId="1" fontId="0" fillId="3" borderId="4" xfId="0" applyNumberFormat="1" applyFill="1" applyBorder="1" applyAlignment="1" applyProtection="1">
      <alignment horizontal="right" vertical="center"/>
      <protection locked="0"/>
    </xf>
    <xf numFmtId="1" fontId="0" fillId="3" borderId="5" xfId="0" applyNumberFormat="1" applyFill="1" applyBorder="1" applyAlignment="1" applyProtection="1">
      <alignment horizontal="right" vertical="center"/>
      <protection locked="0"/>
    </xf>
    <xf numFmtId="1" fontId="0" fillId="3" borderId="6" xfId="0" applyNumberFormat="1" applyFill="1" applyBorder="1" applyAlignment="1" applyProtection="1">
      <alignment horizontal="right" vertical="center"/>
      <protection locked="0"/>
    </xf>
    <xf numFmtId="0" fontId="5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Responses!$F$1" fmlaRange="Responses!$A$1:$A$7" noThreeD="1" sel="1" val="0"/>
</file>

<file path=xl/ctrlProps/ctrlProp2.xml><?xml version="1.0" encoding="utf-8"?>
<formControlPr xmlns="http://schemas.microsoft.com/office/spreadsheetml/2009/9/main" objectType="Drop" dropStyle="combo" dx="16" fmlaLink="Responses!$F$2" fmlaRange="Responses!$B$1:$B$2" noThreeD="1" sel="1" val="0"/>
</file>

<file path=xl/ctrlProps/ctrlProp3.xml><?xml version="1.0" encoding="utf-8"?>
<formControlPr xmlns="http://schemas.microsoft.com/office/spreadsheetml/2009/9/main" objectType="Drop" dropStyle="combo" dx="16" fmlaLink="Responses!$F$3" fmlaRange="Responses!$B$1:$B$2" noThreeD="1" sel="1" val="0"/>
</file>

<file path=xl/ctrlProps/ctrlProp4.xml><?xml version="1.0" encoding="utf-8"?>
<formControlPr xmlns="http://schemas.microsoft.com/office/spreadsheetml/2009/9/main" objectType="Drop" dropStyle="combo" dx="16" fmlaLink="Responses!$F$4" fmlaRange="Responses!$B$1:$B$2" noThreeD="1" sel="1" val="0"/>
</file>

<file path=xl/ctrlProps/ctrlProp5.xml><?xml version="1.0" encoding="utf-8"?>
<formControlPr xmlns="http://schemas.microsoft.com/office/spreadsheetml/2009/9/main" objectType="Drop" dropStyle="combo" dx="16" fmlaLink="Responses!$F$5" fmlaRange="Responses!$B$1:$B$2" noThreeD="1" sel="1" val="0"/>
</file>

<file path=xl/ctrlProps/ctrlProp6.xml><?xml version="1.0" encoding="utf-8"?>
<formControlPr xmlns="http://schemas.microsoft.com/office/spreadsheetml/2009/9/main" objectType="Drop" dropStyle="combo" dx="16" fmlaLink="Responses!$F$6" fmlaRange="Responses!$B$1:$B$2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</xdr:row>
          <xdr:rowOff>0</xdr:rowOff>
        </xdr:from>
        <xdr:to>
          <xdr:col>2</xdr:col>
          <xdr:colOff>1295400</xdr:colOff>
          <xdr:row>2</xdr:row>
          <xdr:rowOff>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13</xdr:row>
          <xdr:rowOff>0</xdr:rowOff>
        </xdr:from>
        <xdr:to>
          <xdr:col>8</xdr:col>
          <xdr:colOff>0</xdr:colOff>
          <xdr:row>14</xdr:row>
          <xdr:rowOff>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2089149</xdr:colOff>
          <xdr:row>13</xdr:row>
          <xdr:rowOff>0</xdr:rowOff>
        </xdr:from>
        <xdr:to>
          <xdr:col>8</xdr:col>
          <xdr:colOff>3174</xdr:colOff>
          <xdr:row>14</xdr:row>
          <xdr:rowOff>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14</xdr:row>
          <xdr:rowOff>0</xdr:rowOff>
        </xdr:from>
        <xdr:to>
          <xdr:col>8</xdr:col>
          <xdr:colOff>0</xdr:colOff>
          <xdr:row>15</xdr:row>
          <xdr:rowOff>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14</xdr:row>
          <xdr:rowOff>0</xdr:rowOff>
        </xdr:from>
        <xdr:to>
          <xdr:col>8</xdr:col>
          <xdr:colOff>0</xdr:colOff>
          <xdr:row>15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14</xdr:row>
          <xdr:rowOff>0</xdr:rowOff>
        </xdr:from>
        <xdr:to>
          <xdr:col>8</xdr:col>
          <xdr:colOff>0</xdr:colOff>
          <xdr:row>15</xdr:row>
          <xdr:rowOff>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42"/>
  <sheetViews>
    <sheetView showGridLines="0" showRowColHeaders="0" tabSelected="1" topLeftCell="A2" zoomScale="120" zoomScaleNormal="130" workbookViewId="0">
      <selection activeCell="F2" sqref="F2"/>
    </sheetView>
  </sheetViews>
  <sheetFormatPr defaultRowHeight="14.4" x14ac:dyDescent="0.55000000000000004"/>
  <cols>
    <col min="1" max="1" width="5" customWidth="1"/>
    <col min="2" max="2" width="5.41796875" customWidth="1"/>
    <col min="3" max="3" width="19.578125" customWidth="1"/>
    <col min="4" max="4" width="2.68359375" customWidth="1"/>
    <col min="5" max="5" width="7.68359375" customWidth="1"/>
    <col min="7" max="7" width="28.83984375" customWidth="1"/>
  </cols>
  <sheetData>
    <row r="1" spans="1:9" ht="21.75" customHeight="1" x14ac:dyDescent="0.7">
      <c r="A1" s="33" t="str">
        <f>AwardYear &amp; " Orion District Gold Star Scoring Sheet"</f>
        <v>2022 Orion District Gold Star Scoring Sheet</v>
      </c>
      <c r="B1" s="33"/>
      <c r="C1" s="33"/>
      <c r="D1" s="33"/>
      <c r="E1" s="33"/>
      <c r="F1" s="33"/>
      <c r="G1" s="33"/>
      <c r="H1" s="33"/>
      <c r="I1" s="33"/>
    </row>
    <row r="2" spans="1:9" x14ac:dyDescent="0.55000000000000004">
      <c r="A2" s="2" t="s">
        <v>10</v>
      </c>
      <c r="B2" s="2"/>
      <c r="C2" s="32"/>
      <c r="D2" s="2"/>
      <c r="E2" s="2" t="s">
        <v>11</v>
      </c>
      <c r="F2" s="29"/>
      <c r="G2" s="2"/>
      <c r="H2" s="2"/>
      <c r="I2" s="2"/>
    </row>
    <row r="3" spans="1:9" ht="24" customHeight="1" x14ac:dyDescent="0.55000000000000004">
      <c r="A3" s="3"/>
      <c r="B3" s="3"/>
      <c r="C3" s="43" t="s">
        <v>12</v>
      </c>
      <c r="D3" s="43"/>
      <c r="E3" s="43"/>
      <c r="F3" s="43"/>
      <c r="G3" s="43"/>
      <c r="H3" s="4" t="s">
        <v>13</v>
      </c>
      <c r="I3" s="4" t="s">
        <v>14</v>
      </c>
    </row>
    <row r="4" spans="1:9" x14ac:dyDescent="0.55000000000000004">
      <c r="A4" s="5">
        <v>1</v>
      </c>
      <c r="B4" s="6"/>
      <c r="C4" s="7" t="str">
        <f>"Complete " &amp; AwardYear &amp; " Journey to Excellence Form"</f>
        <v>Complete 2022 Journey to Excellence Form</v>
      </c>
      <c r="D4" s="8"/>
      <c r="E4" s="8"/>
      <c r="F4" s="8"/>
      <c r="G4" s="9"/>
      <c r="H4" s="34"/>
      <c r="I4" s="37">
        <f>MIN(200,H4/10)</f>
        <v>0</v>
      </c>
    </row>
    <row r="5" spans="1:9" x14ac:dyDescent="0.55000000000000004">
      <c r="A5" s="10"/>
      <c r="B5" s="11"/>
      <c r="C5" s="12" t="s">
        <v>34</v>
      </c>
      <c r="D5" s="13"/>
      <c r="E5" s="13"/>
      <c r="F5" s="13"/>
      <c r="G5" s="14"/>
      <c r="H5" s="35"/>
      <c r="I5" s="38"/>
    </row>
    <row r="6" spans="1:9" x14ac:dyDescent="0.55000000000000004">
      <c r="A6" s="15"/>
      <c r="B6" s="16"/>
      <c r="C6" s="17" t="s">
        <v>43</v>
      </c>
      <c r="D6" s="17"/>
      <c r="E6" s="17"/>
      <c r="F6" s="17"/>
      <c r="G6" s="18"/>
      <c r="H6" s="36"/>
      <c r="I6" s="39"/>
    </row>
    <row r="7" spans="1:9" x14ac:dyDescent="0.55000000000000004">
      <c r="A7" s="5">
        <v>2</v>
      </c>
      <c r="B7" s="6"/>
      <c r="C7" s="7" t="s">
        <v>15</v>
      </c>
      <c r="D7" s="8"/>
      <c r="E7" s="8"/>
      <c r="F7" s="8"/>
      <c r="G7" s="9"/>
      <c r="H7" s="34"/>
      <c r="I7" s="37">
        <f>MIN(6,H7/2)</f>
        <v>0</v>
      </c>
    </row>
    <row r="8" spans="1:9" x14ac:dyDescent="0.55000000000000004">
      <c r="A8" s="10"/>
      <c r="B8" s="11"/>
      <c r="C8" s="12" t="s">
        <v>16</v>
      </c>
      <c r="D8" s="13"/>
      <c r="E8" s="13"/>
      <c r="F8" s="13"/>
      <c r="G8" s="14"/>
      <c r="H8" s="35"/>
      <c r="I8" s="38"/>
    </row>
    <row r="9" spans="1:9" x14ac:dyDescent="0.55000000000000004">
      <c r="A9" s="15"/>
      <c r="B9" s="16"/>
      <c r="C9" s="17" t="str">
        <f>"from January " &amp; AwardYear &amp; " to December " &amp; AwardYear &amp; ". (0.5 pt per Roundtable, 6 pts max)"</f>
        <v>from January 2022 to December 2022. (0.5 pt per Roundtable, 6 pts max)</v>
      </c>
      <c r="D9" s="17"/>
      <c r="E9" s="17"/>
      <c r="F9" s="17"/>
      <c r="G9" s="18"/>
      <c r="H9" s="36"/>
      <c r="I9" s="39"/>
    </row>
    <row r="10" spans="1:9" x14ac:dyDescent="0.55000000000000004">
      <c r="A10" s="5">
        <v>3</v>
      </c>
      <c r="B10" s="6"/>
      <c r="C10" s="7" t="s">
        <v>44</v>
      </c>
      <c r="D10" s="8"/>
      <c r="E10" s="8"/>
      <c r="F10" s="8"/>
      <c r="G10" s="9"/>
      <c r="H10" s="52"/>
      <c r="I10" s="49">
        <f>MIN(6,H10/2)</f>
        <v>0</v>
      </c>
    </row>
    <row r="11" spans="1:9" x14ac:dyDescent="0.55000000000000004">
      <c r="A11" s="10"/>
      <c r="B11" s="11"/>
      <c r="C11" s="12" t="str">
        <f>"Enter number of projects your Unit did as part of Spring of Service in " &amp; AwardYear</f>
        <v>Enter number of projects your Unit did as part of Spring of Service in 2022</v>
      </c>
      <c r="D11" s="13"/>
      <c r="E11" s="13"/>
      <c r="F11" s="13"/>
      <c r="G11" s="14"/>
      <c r="H11" s="53"/>
      <c r="I11" s="50"/>
    </row>
    <row r="12" spans="1:9" x14ac:dyDescent="0.55000000000000004">
      <c r="A12" s="15"/>
      <c r="B12" s="16"/>
      <c r="C12" s="17" t="s">
        <v>45</v>
      </c>
      <c r="D12" s="17"/>
      <c r="E12" s="17"/>
      <c r="F12" s="17"/>
      <c r="G12" s="18"/>
      <c r="H12" s="54"/>
      <c r="I12" s="51"/>
    </row>
    <row r="13" spans="1:9" x14ac:dyDescent="0.55000000000000004">
      <c r="A13" s="5">
        <v>4</v>
      </c>
      <c r="B13" s="6"/>
      <c r="C13" s="7" t="s">
        <v>19</v>
      </c>
      <c r="D13" s="8"/>
      <c r="E13" s="8"/>
      <c r="F13" s="8"/>
      <c r="G13" s="9"/>
      <c r="H13" s="19"/>
      <c r="I13" s="49">
        <f>(Responses!F2+Responses!F3-2)*5</f>
        <v>0</v>
      </c>
    </row>
    <row r="14" spans="1:9" x14ac:dyDescent="0.55000000000000004">
      <c r="A14" s="15"/>
      <c r="B14" s="16"/>
      <c r="C14" s="17" t="str">
        <f>AwardYear &amp; " Popcorn Sales ( Enter Yes/No - 5 pts)"</f>
        <v>2022 Popcorn Sales ( Enter Yes/No - 5 pts)</v>
      </c>
      <c r="D14" s="17"/>
      <c r="E14" s="17"/>
      <c r="F14" s="17"/>
      <c r="G14" s="18"/>
      <c r="H14" s="30"/>
      <c r="I14" s="51"/>
    </row>
    <row r="15" spans="1:9" x14ac:dyDescent="0.55000000000000004">
      <c r="A15" s="20">
        <v>5</v>
      </c>
      <c r="B15" s="21"/>
      <c r="C15" s="22" t="str">
        <f>"Held a Family Friends of Scouting Drive in " &amp; AwardYear &amp; " (Yes/No -  5 pts)"</f>
        <v>Held a Family Friends of Scouting Drive in 2022 (Yes/No -  5 pts)</v>
      </c>
      <c r="D15" s="3"/>
      <c r="E15" s="3"/>
      <c r="F15" s="3"/>
      <c r="G15" s="23"/>
      <c r="H15" s="31"/>
      <c r="I15" s="24">
        <f>(Responses!F6-1)*5</f>
        <v>0</v>
      </c>
    </row>
    <row r="16" spans="1:9" x14ac:dyDescent="0.55000000000000004">
      <c r="A16" s="5">
        <v>6</v>
      </c>
      <c r="B16" s="6"/>
      <c r="C16" s="7" t="s">
        <v>20</v>
      </c>
      <c r="D16" s="8"/>
      <c r="E16" s="8"/>
      <c r="F16" s="8"/>
      <c r="G16" s="9"/>
      <c r="H16" s="40"/>
      <c r="I16" s="37">
        <f>COUNTA(C23:E32)</f>
        <v>0</v>
      </c>
    </row>
    <row r="17" spans="1:9" x14ac:dyDescent="0.55000000000000004">
      <c r="A17" s="10"/>
      <c r="B17" s="11"/>
      <c r="C17" s="13" t="str">
        <f>"During " &amp; AwardYear &amp; ", unit had a Registered Leader or Registered Youth serve on staff"</f>
        <v>During 2022, unit had a Registered Leader or Registered Youth serve on staff</v>
      </c>
      <c r="D17" s="13"/>
      <c r="E17" s="13"/>
      <c r="F17" s="13"/>
      <c r="G17" s="14"/>
      <c r="H17" s="41"/>
      <c r="I17" s="38"/>
    </row>
    <row r="18" spans="1:9" x14ac:dyDescent="0.55000000000000004">
      <c r="A18" s="10"/>
      <c r="B18" s="11"/>
      <c r="C18" s="13" t="s">
        <v>21</v>
      </c>
      <c r="D18" s="13"/>
      <c r="E18" s="13"/>
      <c r="F18" s="13"/>
      <c r="G18" s="14"/>
      <c r="H18" s="41"/>
      <c r="I18" s="38"/>
    </row>
    <row r="19" spans="1:9" x14ac:dyDescent="0.55000000000000004">
      <c r="A19" s="10"/>
      <c r="B19" s="11"/>
      <c r="C19" s="13" t="s">
        <v>22</v>
      </c>
      <c r="D19" s="13"/>
      <c r="E19" s="13"/>
      <c r="F19" s="13"/>
      <c r="G19" s="14"/>
      <c r="H19" s="41"/>
      <c r="I19" s="38"/>
    </row>
    <row r="20" spans="1:9" x14ac:dyDescent="0.55000000000000004">
      <c r="A20" s="10"/>
      <c r="B20" s="11"/>
      <c r="C20" s="13" t="s">
        <v>23</v>
      </c>
      <c r="D20" s="13"/>
      <c r="E20" s="13"/>
      <c r="F20" s="13"/>
      <c r="G20" s="14"/>
      <c r="H20" s="41"/>
      <c r="I20" s="38"/>
    </row>
    <row r="21" spans="1:9" x14ac:dyDescent="0.55000000000000004">
      <c r="A21" s="10"/>
      <c r="B21" s="11"/>
      <c r="C21" s="12" t="s">
        <v>36</v>
      </c>
      <c r="D21" s="13"/>
      <c r="E21" s="13"/>
      <c r="F21" s="13"/>
      <c r="G21" s="14"/>
      <c r="H21" s="41"/>
      <c r="I21" s="38"/>
    </row>
    <row r="22" spans="1:9" x14ac:dyDescent="0.55000000000000004">
      <c r="A22" s="10"/>
      <c r="B22" s="11"/>
      <c r="C22" s="47" t="s">
        <v>24</v>
      </c>
      <c r="D22" s="47"/>
      <c r="E22" s="47"/>
      <c r="F22" s="47" t="s">
        <v>25</v>
      </c>
      <c r="G22" s="48"/>
      <c r="H22" s="41"/>
      <c r="I22" s="38"/>
    </row>
    <row r="23" spans="1:9" x14ac:dyDescent="0.55000000000000004">
      <c r="A23" s="10"/>
      <c r="B23" s="25" t="s">
        <v>17</v>
      </c>
      <c r="C23" s="46"/>
      <c r="D23" s="46"/>
      <c r="E23" s="46"/>
      <c r="F23" s="46"/>
      <c r="G23" s="46"/>
      <c r="H23" s="41"/>
      <c r="I23" s="38"/>
    </row>
    <row r="24" spans="1:9" x14ac:dyDescent="0.55000000000000004">
      <c r="A24" s="10"/>
      <c r="B24" s="26" t="s">
        <v>18</v>
      </c>
      <c r="C24" s="44"/>
      <c r="D24" s="44"/>
      <c r="E24" s="44"/>
      <c r="F24" s="44"/>
      <c r="G24" s="44"/>
      <c r="H24" s="41"/>
      <c r="I24" s="38"/>
    </row>
    <row r="25" spans="1:9" x14ac:dyDescent="0.55000000000000004">
      <c r="A25" s="10"/>
      <c r="B25" s="26" t="s">
        <v>26</v>
      </c>
      <c r="C25" s="44"/>
      <c r="D25" s="44"/>
      <c r="E25" s="44"/>
      <c r="F25" s="44"/>
      <c r="G25" s="44"/>
      <c r="H25" s="41"/>
      <c r="I25" s="38"/>
    </row>
    <row r="26" spans="1:9" x14ac:dyDescent="0.55000000000000004">
      <c r="A26" s="10"/>
      <c r="B26" s="26" t="s">
        <v>27</v>
      </c>
      <c r="C26" s="44"/>
      <c r="D26" s="44"/>
      <c r="E26" s="44"/>
      <c r="F26" s="44"/>
      <c r="G26" s="44"/>
      <c r="H26" s="41"/>
      <c r="I26" s="38"/>
    </row>
    <row r="27" spans="1:9" x14ac:dyDescent="0.55000000000000004">
      <c r="A27" s="10"/>
      <c r="B27" s="26" t="s">
        <v>28</v>
      </c>
      <c r="C27" s="44"/>
      <c r="D27" s="44"/>
      <c r="E27" s="44"/>
      <c r="F27" s="44"/>
      <c r="G27" s="44"/>
      <c r="H27" s="41"/>
      <c r="I27" s="38"/>
    </row>
    <row r="28" spans="1:9" x14ac:dyDescent="0.55000000000000004">
      <c r="A28" s="10"/>
      <c r="B28" s="26" t="s">
        <v>29</v>
      </c>
      <c r="C28" s="44"/>
      <c r="D28" s="44"/>
      <c r="E28" s="44"/>
      <c r="F28" s="44"/>
      <c r="G28" s="44"/>
      <c r="H28" s="41"/>
      <c r="I28" s="38"/>
    </row>
    <row r="29" spans="1:9" x14ac:dyDescent="0.55000000000000004">
      <c r="A29" s="10"/>
      <c r="B29" s="26" t="s">
        <v>30</v>
      </c>
      <c r="C29" s="44"/>
      <c r="D29" s="44"/>
      <c r="E29" s="44"/>
      <c r="F29" s="44"/>
      <c r="G29" s="44"/>
      <c r="H29" s="41"/>
      <c r="I29" s="38"/>
    </row>
    <row r="30" spans="1:9" x14ac:dyDescent="0.55000000000000004">
      <c r="A30" s="10"/>
      <c r="B30" s="26" t="s">
        <v>31</v>
      </c>
      <c r="C30" s="44"/>
      <c r="D30" s="44"/>
      <c r="E30" s="44"/>
      <c r="F30" s="44"/>
      <c r="G30" s="44"/>
      <c r="H30" s="41"/>
      <c r="I30" s="38"/>
    </row>
    <row r="31" spans="1:9" x14ac:dyDescent="0.55000000000000004">
      <c r="A31" s="10"/>
      <c r="B31" s="26" t="s">
        <v>32</v>
      </c>
      <c r="C31" s="44"/>
      <c r="D31" s="44"/>
      <c r="E31" s="44"/>
      <c r="F31" s="44"/>
      <c r="G31" s="44"/>
      <c r="H31" s="41"/>
      <c r="I31" s="38"/>
    </row>
    <row r="32" spans="1:9" x14ac:dyDescent="0.55000000000000004">
      <c r="A32" s="15"/>
      <c r="B32" s="27" t="s">
        <v>33</v>
      </c>
      <c r="C32" s="45"/>
      <c r="D32" s="45"/>
      <c r="E32" s="45"/>
      <c r="F32" s="45"/>
      <c r="G32" s="45"/>
      <c r="H32" s="42"/>
      <c r="I32" s="39"/>
    </row>
    <row r="33" spans="1:9" x14ac:dyDescent="0.55000000000000004">
      <c r="A33" s="5">
        <v>7</v>
      </c>
      <c r="B33" s="6"/>
      <c r="C33" s="7" t="str">
        <f>"Unit participation in " &amp; AwardYear &amp; " Orion District Events"</f>
        <v>Unit participation in 2022 Orion District Events</v>
      </c>
      <c r="D33" s="8"/>
      <c r="E33" s="8"/>
      <c r="F33" s="8"/>
      <c r="G33" s="9"/>
      <c r="H33" s="40"/>
      <c r="I33" s="37">
        <f>COUNTA(C35:G40)*2.5</f>
        <v>0</v>
      </c>
    </row>
    <row r="34" spans="1:9" x14ac:dyDescent="0.55000000000000004">
      <c r="A34" s="10"/>
      <c r="B34" s="11"/>
      <c r="C34" s="13" t="s">
        <v>35</v>
      </c>
      <c r="D34" s="13"/>
      <c r="E34" s="13"/>
      <c r="F34" s="13"/>
      <c r="G34" s="14"/>
      <c r="H34" s="41"/>
      <c r="I34" s="38"/>
    </row>
    <row r="35" spans="1:9" x14ac:dyDescent="0.55000000000000004">
      <c r="A35" s="10"/>
      <c r="B35" s="25" t="s">
        <v>17</v>
      </c>
      <c r="C35" s="46"/>
      <c r="D35" s="46"/>
      <c r="E35" s="46"/>
      <c r="F35" s="46"/>
      <c r="G35" s="46"/>
      <c r="H35" s="41"/>
      <c r="I35" s="38"/>
    </row>
    <row r="36" spans="1:9" x14ac:dyDescent="0.55000000000000004">
      <c r="A36" s="10"/>
      <c r="B36" s="26" t="s">
        <v>18</v>
      </c>
      <c r="C36" s="44"/>
      <c r="D36" s="44"/>
      <c r="E36" s="44"/>
      <c r="F36" s="44"/>
      <c r="G36" s="44"/>
      <c r="H36" s="41"/>
      <c r="I36" s="38"/>
    </row>
    <row r="37" spans="1:9" x14ac:dyDescent="0.55000000000000004">
      <c r="A37" s="10"/>
      <c r="B37" s="26" t="s">
        <v>26</v>
      </c>
      <c r="C37" s="44"/>
      <c r="D37" s="44"/>
      <c r="E37" s="44"/>
      <c r="F37" s="44"/>
      <c r="G37" s="44"/>
      <c r="H37" s="41"/>
      <c r="I37" s="38"/>
    </row>
    <row r="38" spans="1:9" x14ac:dyDescent="0.55000000000000004">
      <c r="A38" s="10"/>
      <c r="B38" s="26" t="s">
        <v>27</v>
      </c>
      <c r="C38" s="44"/>
      <c r="D38" s="44"/>
      <c r="E38" s="44"/>
      <c r="F38" s="44"/>
      <c r="G38" s="44"/>
      <c r="H38" s="41"/>
      <c r="I38" s="38"/>
    </row>
    <row r="39" spans="1:9" x14ac:dyDescent="0.55000000000000004">
      <c r="A39" s="10"/>
      <c r="B39" s="26" t="s">
        <v>28</v>
      </c>
      <c r="C39" s="44"/>
      <c r="D39" s="44"/>
      <c r="E39" s="44"/>
      <c r="F39" s="44"/>
      <c r="G39" s="44"/>
      <c r="H39" s="41"/>
      <c r="I39" s="38"/>
    </row>
    <row r="40" spans="1:9" x14ac:dyDescent="0.55000000000000004">
      <c r="A40" s="15"/>
      <c r="B40" s="27" t="s">
        <v>29</v>
      </c>
      <c r="C40" s="45"/>
      <c r="D40" s="45"/>
      <c r="E40" s="45"/>
      <c r="F40" s="45"/>
      <c r="G40" s="45"/>
      <c r="H40" s="42"/>
      <c r="I40" s="39"/>
    </row>
    <row r="41" spans="1:9" x14ac:dyDescent="0.55000000000000004">
      <c r="A41" s="28"/>
      <c r="B41" s="3"/>
      <c r="C41" s="43" t="s">
        <v>42</v>
      </c>
      <c r="D41" s="43"/>
      <c r="E41" s="43"/>
      <c r="F41" s="43"/>
      <c r="G41" s="43"/>
      <c r="H41" s="23"/>
      <c r="I41" s="24">
        <f>I4+I7+I10+I13+I15+I16+I33</f>
        <v>0</v>
      </c>
    </row>
    <row r="42" spans="1:9" x14ac:dyDescent="0.55000000000000004">
      <c r="H42" s="55" t="str">
        <f>IF(I41&gt;=120,"Gold Star","")</f>
        <v/>
      </c>
      <c r="I42" s="55"/>
    </row>
  </sheetData>
  <sheetProtection algorithmName="SHA-512" hashValue="7+NzZuZCUOIC0ZiqRZLprYHxX4MFLew17qK47xX3ECnv9XGXyNHfhFekom7U7UFKLJi6VPoyuwbu88UlGt5kMQ==" saltValue="CWvFNaKCwQye1K/KKKh+OQ==" spinCount="100000" sheet="1" objects="1" scenarios="1" selectLockedCells="1"/>
  <mergeCells count="43">
    <mergeCell ref="H10:H12"/>
    <mergeCell ref="I10:I12"/>
    <mergeCell ref="I13:I14"/>
    <mergeCell ref="C35:G35"/>
    <mergeCell ref="H42:I42"/>
    <mergeCell ref="C37:G37"/>
    <mergeCell ref="C38:G38"/>
    <mergeCell ref="C39:G39"/>
    <mergeCell ref="C40:G40"/>
    <mergeCell ref="C41:G41"/>
    <mergeCell ref="H33:H40"/>
    <mergeCell ref="I33:I40"/>
    <mergeCell ref="C36:G36"/>
    <mergeCell ref="F22:G22"/>
    <mergeCell ref="C22:E22"/>
    <mergeCell ref="C23:E23"/>
    <mergeCell ref="C24:E24"/>
    <mergeCell ref="C25:E25"/>
    <mergeCell ref="C28:E28"/>
    <mergeCell ref="F23:G23"/>
    <mergeCell ref="F24:G24"/>
    <mergeCell ref="F25:G25"/>
    <mergeCell ref="F26:G26"/>
    <mergeCell ref="F27:G27"/>
    <mergeCell ref="H16:H32"/>
    <mergeCell ref="I16:I32"/>
    <mergeCell ref="C3:G3"/>
    <mergeCell ref="F28:G28"/>
    <mergeCell ref="C29:E29"/>
    <mergeCell ref="C30:E30"/>
    <mergeCell ref="C31:E31"/>
    <mergeCell ref="C32:E32"/>
    <mergeCell ref="F29:G29"/>
    <mergeCell ref="F30:G30"/>
    <mergeCell ref="F31:G31"/>
    <mergeCell ref="F32:G32"/>
    <mergeCell ref="C26:E26"/>
    <mergeCell ref="C27:E27"/>
    <mergeCell ref="A1:I1"/>
    <mergeCell ref="H4:H6"/>
    <mergeCell ref="I4:I6"/>
    <mergeCell ref="H7:H9"/>
    <mergeCell ref="I7:I9"/>
  </mergeCells>
  <pageMargins left="0.4" right="0.4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2</xdr:col>
                    <xdr:colOff>0</xdr:colOff>
                    <xdr:row>1</xdr:row>
                    <xdr:rowOff>0</xdr:rowOff>
                  </from>
                  <to>
                    <xdr:col>2</xdr:col>
                    <xdr:colOff>1295400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autoLine="0" autoPict="0">
                <anchor moveWithCells="1">
                  <from>
                    <xdr:col>7</xdr:col>
                    <xdr:colOff>0</xdr:colOff>
                    <xdr:row>13</xdr:row>
                    <xdr:rowOff>0</xdr:rowOff>
                  </from>
                  <to>
                    <xdr:col>8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Drop Down 3">
              <controlPr defaultSize="0" autoLine="0" autoPict="0">
                <anchor moveWithCells="1">
                  <from>
                    <xdr:col>6</xdr:col>
                    <xdr:colOff>2087880</xdr:colOff>
                    <xdr:row>13</xdr:row>
                    <xdr:rowOff>0</xdr:rowOff>
                  </from>
                  <to>
                    <xdr:col>8</xdr:col>
                    <xdr:colOff>3810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Drop Down 4">
              <controlPr defaultSize="0" autoLine="0" autoPict="0">
                <anchor moveWithCells="1">
                  <from>
                    <xdr:col>7</xdr:col>
                    <xdr:colOff>0</xdr:colOff>
                    <xdr:row>14</xdr:row>
                    <xdr:rowOff>0</xdr:rowOff>
                  </from>
                  <to>
                    <xdr:col>8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Drop Down 5">
              <controlPr defaultSize="0" autoLine="0" autoPict="0">
                <anchor moveWithCells="1">
                  <from>
                    <xdr:col>7</xdr:col>
                    <xdr:colOff>0</xdr:colOff>
                    <xdr:row>14</xdr:row>
                    <xdr:rowOff>0</xdr:rowOff>
                  </from>
                  <to>
                    <xdr:col>8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Drop Down 6">
              <controlPr defaultSize="0" autoLine="0" autoPict="0">
                <anchor moveWithCells="1">
                  <from>
                    <xdr:col>7</xdr:col>
                    <xdr:colOff>0</xdr:colOff>
                    <xdr:row>14</xdr:row>
                    <xdr:rowOff>0</xdr:rowOff>
                  </from>
                  <to>
                    <xdr:col>8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7"/>
  <sheetViews>
    <sheetView workbookViewId="0">
      <selection activeCell="F1" sqref="F1:F6"/>
    </sheetView>
  </sheetViews>
  <sheetFormatPr defaultRowHeight="14.4" x14ac:dyDescent="0.55000000000000004"/>
  <cols>
    <col min="5" max="5" width="20.578125" bestFit="1" customWidth="1"/>
  </cols>
  <sheetData>
    <row r="1" spans="1:6" x14ac:dyDescent="0.55000000000000004">
      <c r="A1" s="1" t="s">
        <v>0</v>
      </c>
      <c r="B1" s="1" t="s">
        <v>1</v>
      </c>
      <c r="E1" t="s">
        <v>9</v>
      </c>
      <c r="F1">
        <v>1</v>
      </c>
    </row>
    <row r="2" spans="1:6" x14ac:dyDescent="0.55000000000000004">
      <c r="A2" t="s">
        <v>2</v>
      </c>
      <c r="B2" s="1" t="s">
        <v>3</v>
      </c>
      <c r="E2" t="s">
        <v>37</v>
      </c>
      <c r="F2">
        <v>1</v>
      </c>
    </row>
    <row r="3" spans="1:6" x14ac:dyDescent="0.55000000000000004">
      <c r="A3" t="s">
        <v>4</v>
      </c>
      <c r="E3" t="s">
        <v>38</v>
      </c>
      <c r="F3">
        <v>1</v>
      </c>
    </row>
    <row r="4" spans="1:6" x14ac:dyDescent="0.55000000000000004">
      <c r="A4" t="s">
        <v>5</v>
      </c>
      <c r="E4" t="s">
        <v>39</v>
      </c>
      <c r="F4">
        <v>1</v>
      </c>
    </row>
    <row r="5" spans="1:6" x14ac:dyDescent="0.55000000000000004">
      <c r="A5" t="s">
        <v>6</v>
      </c>
      <c r="E5" t="s">
        <v>40</v>
      </c>
      <c r="F5">
        <v>1</v>
      </c>
    </row>
    <row r="6" spans="1:6" x14ac:dyDescent="0.55000000000000004">
      <c r="A6" t="s">
        <v>7</v>
      </c>
      <c r="E6" t="s">
        <v>41</v>
      </c>
      <c r="F6">
        <v>1</v>
      </c>
    </row>
    <row r="7" spans="1:6" x14ac:dyDescent="0.55000000000000004">
      <c r="A7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Gold Star</vt:lpstr>
      <vt:lpstr>Responses</vt:lpstr>
    </vt:vector>
  </TitlesOfParts>
  <Company>Hewlett 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Strain</dc:creator>
  <cp:lastModifiedBy>Doug Strain</cp:lastModifiedBy>
  <cp:lastPrinted>2022-11-04T20:07:39Z</cp:lastPrinted>
  <dcterms:created xsi:type="dcterms:W3CDTF">2018-11-01T15:34:11Z</dcterms:created>
  <dcterms:modified xsi:type="dcterms:W3CDTF">2022-11-04T20:14:45Z</dcterms:modified>
</cp:coreProperties>
</file>